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404" activeTab="0"/>
  </bookViews>
  <sheets>
    <sheet name="Лицевой счет дома" sheetId="1" r:id="rId1"/>
    <sheet name="Текущий ремонт" sheetId="2" r:id="rId2"/>
    <sheet name="Содержание жилья" sheetId="3" r:id="rId3"/>
  </sheets>
  <definedNames/>
  <calcPr fullCalcOnLoad="1"/>
</workbook>
</file>

<file path=xl/sharedStrings.xml><?xml version="1.0" encoding="utf-8"?>
<sst xmlns="http://schemas.openxmlformats.org/spreadsheetml/2006/main" count="294" uniqueCount="76">
  <si>
    <t>ИНФОРМАЦИЯ О НАЧИСЛЕННЫХ, СОБРАННЫХ И ИЗРАСХОДОВАННЫХ СРЕДСТВАХ  на 31.12.2019 г</t>
  </si>
  <si>
    <t>№ п/п</t>
  </si>
  <si>
    <t>Адрес</t>
  </si>
  <si>
    <t>Услуга</t>
  </si>
  <si>
    <t>Задолж-ть на 01.01.2019 г</t>
  </si>
  <si>
    <t>остаток средств на 01.01.2019 г.</t>
  </si>
  <si>
    <t>Начислено</t>
  </si>
  <si>
    <t>Оплачено</t>
  </si>
  <si>
    <t>Израсходовано</t>
  </si>
  <si>
    <t>Остаток на 31.12.2019 г</t>
  </si>
  <si>
    <t>Задолженность на 31.12.2019 г</t>
  </si>
  <si>
    <t>Дата заключения договора</t>
  </si>
  <si>
    <t>Улица</t>
  </si>
  <si>
    <t>Дом</t>
  </si>
  <si>
    <t>Шаумяна</t>
  </si>
  <si>
    <t>12\1</t>
  </si>
  <si>
    <t>01.06.2015 г.</t>
  </si>
  <si>
    <t>ИТОГО ПО ДОМУ</t>
  </si>
  <si>
    <t>январь 2019г.</t>
  </si>
  <si>
    <t>Вид работ</t>
  </si>
  <si>
    <t>Место проведения работ</t>
  </si>
  <si>
    <t>Сумма</t>
  </si>
  <si>
    <t>установка кодового замка в подъезде жилого дома</t>
  </si>
  <si>
    <t>Шаумяна, 12/1</t>
  </si>
  <si>
    <t>3-й подъезд</t>
  </si>
  <si>
    <t>ремонт мягкой кровли отдельными местами в жилом доме</t>
  </si>
  <si>
    <t>Шаумяна ,12/1</t>
  </si>
  <si>
    <t>кв.77</t>
  </si>
  <si>
    <t>ИТОГО</t>
  </si>
  <si>
    <t>февраль 2019г.</t>
  </si>
  <si>
    <t>проверка   технического состояния вентиляционных каналов</t>
  </si>
  <si>
    <t>кв.67,63,64,72,55,48,47,54,41,50, 10,12,20,17,4,6,7,8,11,28,27,21,56,60,57,49,62</t>
  </si>
  <si>
    <t>Март 2019</t>
  </si>
  <si>
    <t>АПРЕЛЬ 2019 г.</t>
  </si>
  <si>
    <t>проверка   технического состояния вентиляционных и дымовых каналов.</t>
  </si>
  <si>
    <t>кв.22,25,33,37,40,44,59,61,65,68,73,74,77,39</t>
  </si>
  <si>
    <t>Май 2019г.</t>
  </si>
  <si>
    <t>гидравлическое испытание внутридомовой системы ЦО (с подготовкой)</t>
  </si>
  <si>
    <t>кв.31,33,39,69,73,77,35</t>
  </si>
  <si>
    <t>проверка   технического состояния вентиляционных и дымовых каналов. Установка зольной дверцы</t>
  </si>
  <si>
    <t>кв.35</t>
  </si>
  <si>
    <t>Июнь 2019г.</t>
  </si>
  <si>
    <t>Июль 2019</t>
  </si>
  <si>
    <t>Работы по аварийному ремонту общего имущества МКД с января по июль  2019г.</t>
  </si>
  <si>
    <t>ВСЕГО</t>
  </si>
  <si>
    <t>Планово-предупредительный ремонт щитов этажных в жилом доме (установка автомата)</t>
  </si>
  <si>
    <t>кв.55</t>
  </si>
  <si>
    <t>очистка придомовой территории от снега</t>
  </si>
  <si>
    <t>установка воздухоотводчика ф15мм</t>
  </si>
  <si>
    <t>Т/О УУТЭ</t>
  </si>
  <si>
    <t>ЦО</t>
  </si>
  <si>
    <t>ФЕВРАЛЬ 2019Г.</t>
  </si>
  <si>
    <t>установка автоматов 2Р 25А</t>
  </si>
  <si>
    <t>кв.18 МОП</t>
  </si>
  <si>
    <t xml:space="preserve">Ремонт рубильника </t>
  </si>
  <si>
    <t>Подъезд 2</t>
  </si>
  <si>
    <t>апрель 2019г.</t>
  </si>
  <si>
    <t>благоустройство придомовой территории (окраска деревьев и бордюров)</t>
  </si>
  <si>
    <t>ремонт ЩЭ (смена автомата)</t>
  </si>
  <si>
    <t>кв.68</t>
  </si>
  <si>
    <t>май 2019г.</t>
  </si>
  <si>
    <t>покос придомовой территории</t>
  </si>
  <si>
    <t>благоустройство придомовой территории (окраска МАФ, побелка деревьев и бордюров)</t>
  </si>
  <si>
    <t>закрытие отопительного периода</t>
  </si>
  <si>
    <t>слив воды из системы</t>
  </si>
  <si>
    <t>июнь 2019г.</t>
  </si>
  <si>
    <t>дезинсекция подвальных помещений</t>
  </si>
  <si>
    <t>Июль 2019г.</t>
  </si>
  <si>
    <t>техническое обслуживание УУТЭ</t>
  </si>
  <si>
    <t>Август 2019г.</t>
  </si>
  <si>
    <t>сентябрь 2019г.</t>
  </si>
  <si>
    <t>октябрь 2019г.</t>
  </si>
  <si>
    <t>ремонт электроосвещения (смена ламп светодиодных)</t>
  </si>
  <si>
    <t>1-й подъезд 4,5-й этажи</t>
  </si>
  <si>
    <t>ноябрь 2019г.</t>
  </si>
  <si>
    <t>декабрь 2019г.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</si>
</sst>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46"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i/>
      <sz val="11"/>
      <name val="Arial"/>
      <family val="2"/>
    </font>
    <font>
      <b/>
      <i/>
      <sz val="11"/>
      <color indexed="8"/>
      <name val="Arial"/>
      <family val="2"/>
    </font>
    <font>
      <b/>
      <sz val="11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5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4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" fillId="34" borderId="10" xfId="0" applyFont="1" applyFill="1" applyBorder="1" applyAlignment="1">
      <alignment horizontal="center"/>
    </xf>
    <xf numFmtId="0" fontId="3" fillId="34" borderId="10" xfId="0" applyNumberFormat="1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Alignment="1">
      <alignment wrapText="1"/>
    </xf>
    <xf numFmtId="49" fontId="0" fillId="0" borderId="0" xfId="0" applyNumberFormat="1" applyAlignment="1">
      <alignment/>
    </xf>
    <xf numFmtId="0" fontId="7" fillId="35" borderId="10" xfId="0" applyNumberFormat="1" applyFont="1" applyFill="1" applyBorder="1" applyAlignment="1">
      <alignment horizontal="center" wrapText="1"/>
    </xf>
    <xf numFmtId="0" fontId="8" fillId="35" borderId="10" xfId="0" applyNumberFormat="1" applyFont="1" applyFill="1" applyBorder="1" applyAlignment="1">
      <alignment horizontal="center" wrapText="1"/>
    </xf>
    <xf numFmtId="0" fontId="8" fillId="35" borderId="10" xfId="0" applyNumberFormat="1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0" fillId="0" borderId="10" xfId="0" applyNumberFormat="1" applyFont="1" applyBorder="1" applyAlignment="1">
      <alignment horizontal="center" wrapText="1"/>
    </xf>
    <xf numFmtId="0" fontId="11" fillId="35" borderId="10" xfId="0" applyFont="1" applyFill="1" applyBorder="1" applyAlignment="1">
      <alignment horizontal="center"/>
    </xf>
    <xf numFmtId="0" fontId="11" fillId="35" borderId="10" xfId="0" applyFont="1" applyFill="1" applyBorder="1" applyAlignment="1">
      <alignment horizontal="center" wrapText="1"/>
    </xf>
    <xf numFmtId="0" fontId="11" fillId="36" borderId="10" xfId="0" applyFont="1" applyFill="1" applyBorder="1" applyAlignment="1">
      <alignment horizontal="center"/>
    </xf>
    <xf numFmtId="0" fontId="11" fillId="36" borderId="10" xfId="0" applyFont="1" applyFill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10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justify" wrapText="1"/>
    </xf>
    <xf numFmtId="0" fontId="11" fillId="35" borderId="0" xfId="0" applyFont="1" applyFill="1" applyAlignment="1">
      <alignment horizontal="center"/>
    </xf>
    <xf numFmtId="0" fontId="11" fillId="35" borderId="0" xfId="0" applyFont="1" applyFill="1" applyAlignment="1">
      <alignment horizontal="center" wrapText="1"/>
    </xf>
    <xf numFmtId="0" fontId="0" fillId="0" borderId="10" xfId="0" applyBorder="1" applyAlignment="1">
      <alignment wrapText="1"/>
    </xf>
    <xf numFmtId="0" fontId="9" fillId="0" borderId="0" xfId="0" applyFont="1" applyAlignment="1">
      <alignment horizontal="center"/>
    </xf>
    <xf numFmtId="0" fontId="10" fillId="0" borderId="10" xfId="0" applyNumberFormat="1" applyFont="1" applyBorder="1" applyAlignment="1">
      <alignment horizontal="justify" wrapText="1"/>
    </xf>
    <xf numFmtId="0" fontId="10" fillId="0" borderId="10" xfId="0" applyNumberFormat="1" applyFont="1" applyBorder="1" applyAlignment="1">
      <alignment horizontal="justify"/>
    </xf>
    <xf numFmtId="0" fontId="1" fillId="0" borderId="0" xfId="0" applyFont="1" applyBorder="1" applyAlignment="1">
      <alignment horizontal="center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/>
    </xf>
    <xf numFmtId="0" fontId="6" fillId="37" borderId="10" xfId="0" applyFont="1" applyFill="1" applyBorder="1" applyAlignment="1">
      <alignment horizontal="center"/>
    </xf>
    <xf numFmtId="49" fontId="1" fillId="37" borderId="0" xfId="0" applyNumberFormat="1" applyFont="1" applyFill="1" applyBorder="1" applyAlignment="1">
      <alignment horizontal="center"/>
    </xf>
    <xf numFmtId="49" fontId="6" fillId="37" borderId="10" xfId="0" applyNumberFormat="1" applyFont="1" applyFill="1" applyBorder="1" applyAlignment="1">
      <alignment horizontal="center"/>
    </xf>
    <xf numFmtId="0" fontId="1" fillId="37" borderId="0" xfId="0" applyFont="1" applyFill="1" applyBorder="1" applyAlignment="1">
      <alignment horizontal="center"/>
    </xf>
    <xf numFmtId="0" fontId="6" fillId="37" borderId="10" xfId="0" applyNumberFormat="1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00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"/>
  <sheetViews>
    <sheetView tabSelected="1" zoomScale="80" zoomScaleNormal="80" zoomScalePageLayoutView="0" workbookViewId="0" topLeftCell="A1">
      <selection activeCell="H20" sqref="H20"/>
    </sheetView>
  </sheetViews>
  <sheetFormatPr defaultColWidth="11.57421875" defaultRowHeight="12.75"/>
  <cols>
    <col min="1" max="1" width="7.57421875" style="0" customWidth="1"/>
    <col min="2" max="2" width="23.28125" style="0" customWidth="1"/>
    <col min="3" max="3" width="11.57421875" style="0" customWidth="1"/>
    <col min="4" max="4" width="34.57421875" style="0" customWidth="1"/>
    <col min="5" max="5" width="18.140625" style="0" customWidth="1"/>
    <col min="6" max="6" width="16.57421875" style="0" customWidth="1"/>
    <col min="7" max="7" width="18.421875" style="0" customWidth="1"/>
    <col min="8" max="8" width="13.140625" style="0" customWidth="1"/>
    <col min="9" max="9" width="21.00390625" style="0" customWidth="1"/>
    <col min="10" max="10" width="16.00390625" style="0" customWidth="1"/>
    <col min="11" max="11" width="21.00390625" style="0" customWidth="1"/>
    <col min="12" max="12" width="16.28125" style="0" customWidth="1"/>
  </cols>
  <sheetData>
    <row r="1" spans="1:12" ht="18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2" ht="15.75">
      <c r="A2" s="1"/>
      <c r="B2" s="2"/>
      <c r="C2" s="1"/>
      <c r="D2" s="1"/>
      <c r="E2" s="1"/>
      <c r="F2" s="1"/>
      <c r="G2" s="1"/>
      <c r="H2" s="1"/>
      <c r="I2" s="1"/>
      <c r="J2" s="1"/>
      <c r="K2" s="1"/>
      <c r="L2" s="3"/>
    </row>
    <row r="3" spans="1:12" ht="12.75" customHeight="1">
      <c r="A3" s="32" t="s">
        <v>1</v>
      </c>
      <c r="B3" s="33" t="s">
        <v>2</v>
      </c>
      <c r="C3" s="33"/>
      <c r="D3" s="34" t="s">
        <v>3</v>
      </c>
      <c r="E3" s="35" t="s">
        <v>4</v>
      </c>
      <c r="F3" s="35" t="s">
        <v>5</v>
      </c>
      <c r="G3" s="34" t="s">
        <v>6</v>
      </c>
      <c r="H3" s="34" t="s">
        <v>7</v>
      </c>
      <c r="I3" s="34" t="s">
        <v>8</v>
      </c>
      <c r="J3" s="35" t="s">
        <v>9</v>
      </c>
      <c r="K3" s="35" t="s">
        <v>10</v>
      </c>
      <c r="L3" s="35" t="s">
        <v>11</v>
      </c>
    </row>
    <row r="4" spans="1:12" ht="29.25" customHeight="1">
      <c r="A4" s="32"/>
      <c r="B4" s="4" t="s">
        <v>12</v>
      </c>
      <c r="C4" s="4" t="s">
        <v>13</v>
      </c>
      <c r="D4" s="34"/>
      <c r="E4" s="34"/>
      <c r="F4" s="35"/>
      <c r="G4" s="34"/>
      <c r="H4" s="34"/>
      <c r="I4" s="34"/>
      <c r="J4" s="34"/>
      <c r="K4" s="34"/>
      <c r="L4" s="35"/>
    </row>
    <row r="5" spans="1:12" ht="15.75">
      <c r="A5" s="5"/>
      <c r="B5" s="6" t="s">
        <v>14</v>
      </c>
      <c r="C5" s="7" t="s">
        <v>15</v>
      </c>
      <c r="D5" s="5"/>
      <c r="E5" s="5"/>
      <c r="F5" s="5"/>
      <c r="G5" s="5"/>
      <c r="H5" s="5"/>
      <c r="I5" s="5"/>
      <c r="J5" s="5"/>
      <c r="K5" s="5"/>
      <c r="L5" s="8" t="s">
        <v>16</v>
      </c>
    </row>
    <row r="6" spans="1:12" ht="15.75">
      <c r="A6" s="5"/>
      <c r="B6" s="36" t="s">
        <v>17</v>
      </c>
      <c r="C6" s="36"/>
      <c r="D6" s="36"/>
      <c r="E6">
        <v>79269.05</v>
      </c>
      <c r="F6">
        <v>-350950.57</v>
      </c>
      <c r="G6">
        <v>625339.23</v>
      </c>
      <c r="H6">
        <v>639343.04</v>
      </c>
      <c r="I6">
        <v>485667.71</v>
      </c>
      <c r="J6">
        <v>-197275.24</v>
      </c>
      <c r="K6">
        <v>65265.24</v>
      </c>
      <c r="L6" s="5"/>
    </row>
  </sheetData>
  <sheetProtection selectLockedCells="1" selectUnlockedCells="1"/>
  <mergeCells count="13">
    <mergeCell ref="K3:K4"/>
    <mergeCell ref="L3:L4"/>
    <mergeCell ref="B6:D6"/>
    <mergeCell ref="A1:L1"/>
    <mergeCell ref="A3:A4"/>
    <mergeCell ref="B3:C3"/>
    <mergeCell ref="D3:D4"/>
    <mergeCell ref="E3:E4"/>
    <mergeCell ref="F3:F4"/>
    <mergeCell ref="G3:G4"/>
    <mergeCell ref="H3:H4"/>
    <mergeCell ref="I3:I4"/>
    <mergeCell ref="J3:J4"/>
  </mergeCells>
  <printOptions/>
  <pageMargins left="0.19652777777777777" right="0.19652777777777777" top="0.4618055555555556" bottom="0.4618055555555556" header="0.19652777777777777" footer="0.19652777777777777"/>
  <pageSetup firstPageNumber="1" useFirstPageNumber="1" fitToHeight="1" fitToWidth="1"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83"/>
  <sheetViews>
    <sheetView zoomScale="80" zoomScaleNormal="80" zoomScalePageLayoutView="0" workbookViewId="0" topLeftCell="A64">
      <selection activeCell="B98" sqref="B98"/>
    </sheetView>
  </sheetViews>
  <sheetFormatPr defaultColWidth="11.57421875" defaultRowHeight="12.75"/>
  <cols>
    <col min="1" max="1" width="8.7109375" style="0" customWidth="1"/>
    <col min="2" max="2" width="46.421875" style="10" customWidth="1"/>
    <col min="3" max="3" width="23.57421875" style="0" customWidth="1"/>
    <col min="4" max="4" width="34.7109375" style="0" customWidth="1"/>
    <col min="5" max="5" width="20.00390625" style="0" customWidth="1"/>
  </cols>
  <sheetData>
    <row r="1" spans="1:5" s="11" customFormat="1" ht="31.5" customHeight="1">
      <c r="A1" s="37" t="s">
        <v>18</v>
      </c>
      <c r="B1" s="37"/>
      <c r="C1" s="37"/>
      <c r="D1" s="37"/>
      <c r="E1" s="37"/>
    </row>
    <row r="2" spans="1:5" s="11" customFormat="1" ht="12.75" customHeight="1">
      <c r="A2" s="12" t="s">
        <v>1</v>
      </c>
      <c r="B2" s="13" t="s">
        <v>19</v>
      </c>
      <c r="C2" s="14" t="s">
        <v>2</v>
      </c>
      <c r="D2" s="14" t="s">
        <v>20</v>
      </c>
      <c r="E2" s="14" t="s">
        <v>21</v>
      </c>
    </row>
    <row r="3" spans="1:5" s="11" customFormat="1" ht="38.25" customHeight="1">
      <c r="A3" s="15">
        <v>1</v>
      </c>
      <c r="B3" s="16" t="s">
        <v>22</v>
      </c>
      <c r="C3" s="15" t="s">
        <v>23</v>
      </c>
      <c r="D3" s="15" t="s">
        <v>24</v>
      </c>
      <c r="E3" s="15">
        <f>2466.41</f>
        <v>2466.41</v>
      </c>
    </row>
    <row r="4" spans="1:5" s="11" customFormat="1" ht="38.25" customHeight="1">
      <c r="A4" s="15">
        <v>2</v>
      </c>
      <c r="B4" s="16" t="s">
        <v>25</v>
      </c>
      <c r="C4" s="15" t="s">
        <v>26</v>
      </c>
      <c r="D4" s="15" t="s">
        <v>27</v>
      </c>
      <c r="E4" s="15">
        <f>9203.62</f>
        <v>9203.62</v>
      </c>
    </row>
    <row r="5" spans="1:5" s="11" customFormat="1" ht="16.5" customHeight="1">
      <c r="A5" s="17"/>
      <c r="B5" s="18" t="s">
        <v>28</v>
      </c>
      <c r="C5" s="17"/>
      <c r="D5" s="17"/>
      <c r="E5" s="17">
        <f>SUM(E3:E4)</f>
        <v>11670.03</v>
      </c>
    </row>
    <row r="6" spans="1:5" s="11" customFormat="1" ht="25.5" customHeight="1">
      <c r="A6" s="19"/>
      <c r="B6" s="20"/>
      <c r="C6" s="19"/>
      <c r="D6" s="19"/>
      <c r="E6" s="19"/>
    </row>
    <row r="7" spans="1:5" s="11" customFormat="1" ht="25.5" customHeight="1">
      <c r="A7" s="37" t="s">
        <v>29</v>
      </c>
      <c r="B7" s="37"/>
      <c r="C7" s="37"/>
      <c r="D7" s="37"/>
      <c r="E7" s="37"/>
    </row>
    <row r="8" spans="1:5" s="11" customFormat="1" ht="19.5" customHeight="1">
      <c r="A8" s="12" t="s">
        <v>1</v>
      </c>
      <c r="B8" s="13" t="s">
        <v>19</v>
      </c>
      <c r="C8" s="14" t="s">
        <v>2</v>
      </c>
      <c r="D8" s="14" t="s">
        <v>20</v>
      </c>
      <c r="E8" s="14" t="s">
        <v>21</v>
      </c>
    </row>
    <row r="9" spans="1:5" s="11" customFormat="1" ht="47.25" customHeight="1">
      <c r="A9" s="15">
        <v>1</v>
      </c>
      <c r="B9" s="21" t="s">
        <v>30</v>
      </c>
      <c r="C9" s="16" t="s">
        <v>23</v>
      </c>
      <c r="D9" s="16" t="s">
        <v>31</v>
      </c>
      <c r="E9" s="22">
        <f>10972</f>
        <v>10972</v>
      </c>
    </row>
    <row r="10" spans="1:5" s="11" customFormat="1" ht="25.5" customHeight="1">
      <c r="A10" s="17"/>
      <c r="B10" s="18" t="s">
        <v>28</v>
      </c>
      <c r="C10" s="17"/>
      <c r="D10" s="17"/>
      <c r="E10" s="17">
        <f>SUM(E9:E9)</f>
        <v>10972</v>
      </c>
    </row>
    <row r="11" spans="1:5" s="11" customFormat="1" ht="25.5" customHeight="1">
      <c r="A11" s="19"/>
      <c r="B11" s="20"/>
      <c r="C11" s="19"/>
      <c r="D11" s="19"/>
      <c r="E11" s="19"/>
    </row>
    <row r="12" spans="1:5" s="11" customFormat="1" ht="25.5" customHeight="1">
      <c r="A12" s="38" t="s">
        <v>32</v>
      </c>
      <c r="B12" s="38"/>
      <c r="C12" s="38"/>
      <c r="D12" s="38"/>
      <c r="E12" s="38"/>
    </row>
    <row r="13" spans="1:5" s="11" customFormat="1" ht="25.5" customHeight="1">
      <c r="A13" s="12" t="s">
        <v>1</v>
      </c>
      <c r="B13" s="13" t="s">
        <v>19</v>
      </c>
      <c r="C13" s="14" t="s">
        <v>2</v>
      </c>
      <c r="D13" s="14" t="s">
        <v>20</v>
      </c>
      <c r="E13" s="14" t="s">
        <v>21</v>
      </c>
    </row>
    <row r="14" spans="1:5" s="11" customFormat="1" ht="25.5" customHeight="1">
      <c r="A14" s="15">
        <v>1</v>
      </c>
      <c r="B14" s="16"/>
      <c r="C14" s="15"/>
      <c r="D14" s="15"/>
      <c r="E14" s="15"/>
    </row>
    <row r="15" spans="1:5" s="11" customFormat="1" ht="25.5" customHeight="1">
      <c r="A15" s="15">
        <v>2</v>
      </c>
      <c r="B15" s="23"/>
      <c r="C15" s="16" t="s">
        <v>23</v>
      </c>
      <c r="D15" s="22"/>
      <c r="E15" s="22"/>
    </row>
    <row r="16" spans="1:5" s="11" customFormat="1" ht="25.5" customHeight="1">
      <c r="A16" s="15">
        <v>3</v>
      </c>
      <c r="B16" s="24"/>
      <c r="C16" s="15"/>
      <c r="D16" s="15"/>
      <c r="E16" s="15"/>
    </row>
    <row r="17" spans="1:5" s="11" customFormat="1" ht="25.5" customHeight="1">
      <c r="A17" s="17"/>
      <c r="B17" s="18" t="s">
        <v>28</v>
      </c>
      <c r="C17" s="17"/>
      <c r="D17" s="17"/>
      <c r="E17" s="17">
        <f>E14+E15+E16</f>
        <v>0</v>
      </c>
    </row>
    <row r="18" spans="1:5" s="11" customFormat="1" ht="25.5" customHeight="1">
      <c r="A18" s="19"/>
      <c r="B18" s="20"/>
      <c r="C18" s="19"/>
      <c r="D18" s="19"/>
      <c r="E18" s="19"/>
    </row>
    <row r="19" spans="1:5" s="11" customFormat="1" ht="25.5" customHeight="1">
      <c r="A19" s="38" t="s">
        <v>33</v>
      </c>
      <c r="B19" s="38"/>
      <c r="C19" s="38"/>
      <c r="D19" s="38"/>
      <c r="E19" s="38"/>
    </row>
    <row r="20" spans="1:5" s="11" customFormat="1" ht="25.5" customHeight="1">
      <c r="A20" s="12" t="s">
        <v>1</v>
      </c>
      <c r="B20" s="13" t="s">
        <v>19</v>
      </c>
      <c r="C20" s="14" t="s">
        <v>2</v>
      </c>
      <c r="D20" s="14" t="s">
        <v>20</v>
      </c>
      <c r="E20" s="14" t="s">
        <v>21</v>
      </c>
    </row>
    <row r="21" spans="1:5" s="11" customFormat="1" ht="30.75" customHeight="1">
      <c r="A21" s="15">
        <v>1</v>
      </c>
      <c r="B21" s="16" t="s">
        <v>34</v>
      </c>
      <c r="C21" s="15" t="s">
        <v>26</v>
      </c>
      <c r="D21" s="23" t="s">
        <v>35</v>
      </c>
      <c r="E21" s="15">
        <v>5969.6</v>
      </c>
    </row>
    <row r="22" spans="1:5" s="11" customFormat="1" ht="25.5" customHeight="1">
      <c r="A22" s="15">
        <v>2</v>
      </c>
      <c r="B22" s="23"/>
      <c r="C22" s="16"/>
      <c r="D22" s="22"/>
      <c r="E22" s="22"/>
    </row>
    <row r="23" spans="1:5" s="11" customFormat="1" ht="25.5" customHeight="1">
      <c r="A23" s="15">
        <v>3</v>
      </c>
      <c r="B23" s="23"/>
      <c r="C23" s="16"/>
      <c r="D23" s="15"/>
      <c r="E23" s="15"/>
    </row>
    <row r="24" spans="1:5" s="11" customFormat="1" ht="25.5" customHeight="1">
      <c r="A24" s="15">
        <v>4</v>
      </c>
      <c r="B24" s="23"/>
      <c r="C24" s="16" t="s">
        <v>23</v>
      </c>
      <c r="D24" s="15"/>
      <c r="E24" s="15"/>
    </row>
    <row r="25" spans="1:5" s="11" customFormat="1" ht="25.5" customHeight="1">
      <c r="A25" s="15">
        <v>5</v>
      </c>
      <c r="B25" s="23"/>
      <c r="C25" s="15"/>
      <c r="D25" s="15"/>
      <c r="E25" s="15"/>
    </row>
    <row r="26" spans="1:5" s="11" customFormat="1" ht="25.5" customHeight="1">
      <c r="A26" s="17"/>
      <c r="B26" s="18" t="s">
        <v>28</v>
      </c>
      <c r="C26" s="17"/>
      <c r="D26" s="17"/>
      <c r="E26" s="17">
        <f>E22+E25+E23+E24+E21</f>
        <v>5969.6</v>
      </c>
    </row>
    <row r="27" spans="1:5" s="11" customFormat="1" ht="25.5" customHeight="1">
      <c r="A27" s="19"/>
      <c r="B27" s="20"/>
      <c r="C27" s="19"/>
      <c r="D27" s="19"/>
      <c r="E27" s="19"/>
    </row>
    <row r="28" spans="1:5" s="11" customFormat="1" ht="25.5" customHeight="1">
      <c r="A28" s="39" t="s">
        <v>36</v>
      </c>
      <c r="B28" s="39"/>
      <c r="C28" s="39"/>
      <c r="D28" s="39"/>
      <c r="E28" s="39"/>
    </row>
    <row r="29" spans="1:5" s="11" customFormat="1" ht="25.5" customHeight="1">
      <c r="A29" s="12" t="s">
        <v>1</v>
      </c>
      <c r="B29" s="13" t="s">
        <v>19</v>
      </c>
      <c r="C29" s="14" t="s">
        <v>2</v>
      </c>
      <c r="D29" s="14" t="s">
        <v>20</v>
      </c>
      <c r="E29" s="14" t="s">
        <v>21</v>
      </c>
    </row>
    <row r="30" spans="1:5" s="11" customFormat="1" ht="45.75" customHeight="1">
      <c r="A30" s="15">
        <v>1</v>
      </c>
      <c r="B30" s="23" t="s">
        <v>37</v>
      </c>
      <c r="C30" s="16" t="s">
        <v>26</v>
      </c>
      <c r="D30" s="22"/>
      <c r="E30" s="22">
        <v>30067.94</v>
      </c>
    </row>
    <row r="31" spans="1:5" s="11" customFormat="1" ht="25.5" customHeight="1">
      <c r="A31" s="15">
        <v>2</v>
      </c>
      <c r="B31" s="23" t="s">
        <v>34</v>
      </c>
      <c r="C31" s="16" t="s">
        <v>26</v>
      </c>
      <c r="D31" s="22" t="s">
        <v>38</v>
      </c>
      <c r="E31" s="22">
        <v>3276</v>
      </c>
    </row>
    <row r="32" spans="1:5" s="11" customFormat="1" ht="43.5" customHeight="1">
      <c r="A32" s="15">
        <v>3</v>
      </c>
      <c r="B32" s="16" t="s">
        <v>39</v>
      </c>
      <c r="C32" s="16" t="s">
        <v>26</v>
      </c>
      <c r="D32" s="22" t="s">
        <v>40</v>
      </c>
      <c r="E32" s="22">
        <v>1487.2</v>
      </c>
    </row>
    <row r="33" spans="1:5" s="11" customFormat="1" ht="25.5" customHeight="1">
      <c r="A33" s="17"/>
      <c r="B33" s="18" t="s">
        <v>28</v>
      </c>
      <c r="C33" s="17"/>
      <c r="D33" s="17"/>
      <c r="E33" s="17">
        <f>SUM(E30:E32)</f>
        <v>34831.14</v>
      </c>
    </row>
    <row r="34" spans="1:5" s="11" customFormat="1" ht="25.5" customHeight="1">
      <c r="A34" s="19"/>
      <c r="B34" s="20"/>
      <c r="C34" s="19"/>
      <c r="D34" s="19"/>
      <c r="E34" s="19"/>
    </row>
    <row r="35" spans="1:5" s="11" customFormat="1" ht="19.5" customHeight="1">
      <c r="A35" s="38" t="s">
        <v>41</v>
      </c>
      <c r="B35" s="38"/>
      <c r="C35" s="38"/>
      <c r="D35" s="38"/>
      <c r="E35" s="38"/>
    </row>
    <row r="36" spans="1:5" ht="15.75">
      <c r="A36" s="12" t="s">
        <v>1</v>
      </c>
      <c r="B36" s="13" t="s">
        <v>19</v>
      </c>
      <c r="C36" s="14" t="s">
        <v>2</v>
      </c>
      <c r="D36" s="14" t="s">
        <v>20</v>
      </c>
      <c r="E36" s="14" t="s">
        <v>21</v>
      </c>
    </row>
    <row r="37" spans="1:5" ht="36" customHeight="1">
      <c r="A37" s="15">
        <v>1</v>
      </c>
      <c r="B37" s="16"/>
      <c r="C37" s="15" t="s">
        <v>23</v>
      </c>
      <c r="D37" s="15"/>
      <c r="E37" s="15"/>
    </row>
    <row r="38" spans="1:5" ht="14.25">
      <c r="A38" s="15"/>
      <c r="B38" s="16"/>
      <c r="C38" s="16" t="s">
        <v>23</v>
      </c>
      <c r="D38" s="22"/>
      <c r="E38" s="22"/>
    </row>
    <row r="39" spans="1:5" ht="15">
      <c r="A39" s="17"/>
      <c r="B39" s="18" t="s">
        <v>28</v>
      </c>
      <c r="C39" s="17"/>
      <c r="D39" s="17"/>
      <c r="E39" s="17">
        <f>E37+E38</f>
        <v>0</v>
      </c>
    </row>
    <row r="40" spans="1:5" s="11" customFormat="1" ht="16.5" customHeight="1">
      <c r="A40" s="38" t="s">
        <v>42</v>
      </c>
      <c r="B40" s="38"/>
      <c r="C40" s="38"/>
      <c r="D40" s="38"/>
      <c r="E40" s="38"/>
    </row>
    <row r="41" spans="1:5" ht="15.75">
      <c r="A41" s="12" t="s">
        <v>1</v>
      </c>
      <c r="B41" s="13" t="s">
        <v>19</v>
      </c>
      <c r="C41" s="14" t="s">
        <v>2</v>
      </c>
      <c r="D41" s="14" t="s">
        <v>20</v>
      </c>
      <c r="E41" s="14" t="s">
        <v>21</v>
      </c>
    </row>
    <row r="42" spans="1:5" ht="42.75">
      <c r="A42" s="15">
        <v>1</v>
      </c>
      <c r="B42" s="21" t="s">
        <v>43</v>
      </c>
      <c r="C42" s="15" t="s">
        <v>23</v>
      </c>
      <c r="D42" s="15"/>
      <c r="E42" s="15">
        <v>47509.32</v>
      </c>
    </row>
    <row r="43" spans="1:5" ht="14.25">
      <c r="A43" s="15"/>
      <c r="B43" s="23"/>
      <c r="C43" s="16" t="s">
        <v>23</v>
      </c>
      <c r="D43" s="22"/>
      <c r="E43" s="22"/>
    </row>
    <row r="44" spans="1:5" ht="14.25">
      <c r="A44" s="15"/>
      <c r="B44" s="23"/>
      <c r="C44" s="15" t="s">
        <v>23</v>
      </c>
      <c r="D44" s="15"/>
      <c r="E44" s="15"/>
    </row>
    <row r="45" spans="1:5" ht="14.25">
      <c r="A45" s="15"/>
      <c r="B45" s="23"/>
      <c r="C45" s="15" t="s">
        <v>23</v>
      </c>
      <c r="D45" s="15"/>
      <c r="E45" s="15"/>
    </row>
    <row r="46" spans="1:5" ht="15">
      <c r="A46" s="17"/>
      <c r="B46" s="18" t="s">
        <v>28</v>
      </c>
      <c r="C46" s="17"/>
      <c r="D46" s="17"/>
      <c r="E46" s="17">
        <f>E42+E44+E43+E45</f>
        <v>47509.32</v>
      </c>
    </row>
    <row r="47" spans="1:5" s="11" customFormat="1" ht="18">
      <c r="A47" s="38"/>
      <c r="B47" s="38"/>
      <c r="C47" s="38"/>
      <c r="D47" s="38"/>
      <c r="E47" s="38"/>
    </row>
    <row r="48" spans="1:5" ht="15.75">
      <c r="A48" s="12" t="s">
        <v>1</v>
      </c>
      <c r="B48" s="13" t="s">
        <v>19</v>
      </c>
      <c r="C48" s="14" t="s">
        <v>2</v>
      </c>
      <c r="D48" s="14" t="s">
        <v>20</v>
      </c>
      <c r="E48" s="14" t="s">
        <v>21</v>
      </c>
    </row>
    <row r="49" spans="1:5" ht="66.75" customHeight="1">
      <c r="A49" s="15">
        <v>1</v>
      </c>
      <c r="B49" s="16"/>
      <c r="C49" s="15" t="s">
        <v>26</v>
      </c>
      <c r="D49" s="16"/>
      <c r="E49" s="16"/>
    </row>
    <row r="50" spans="1:5" ht="27" customHeight="1">
      <c r="A50" s="15">
        <v>2</v>
      </c>
      <c r="B50" s="24"/>
      <c r="C50" s="15"/>
      <c r="D50" s="15"/>
      <c r="E50" s="15"/>
    </row>
    <row r="51" spans="1:5" ht="30.75" customHeight="1">
      <c r="A51" s="15">
        <v>3</v>
      </c>
      <c r="B51" s="23"/>
      <c r="C51" s="15"/>
      <c r="D51" s="15"/>
      <c r="E51" s="15"/>
    </row>
    <row r="52" spans="1:5" ht="15">
      <c r="A52" s="17"/>
      <c r="B52" s="18" t="s">
        <v>28</v>
      </c>
      <c r="C52" s="17"/>
      <c r="D52" s="17"/>
      <c r="E52" s="17">
        <f>E49+E50+E51</f>
        <v>0</v>
      </c>
    </row>
    <row r="53" spans="1:5" s="11" customFormat="1" ht="18">
      <c r="A53" s="38"/>
      <c r="B53" s="38"/>
      <c r="C53" s="38"/>
      <c r="D53" s="38"/>
      <c r="E53" s="38"/>
    </row>
    <row r="54" spans="1:5" ht="15.75">
      <c r="A54" s="12" t="s">
        <v>1</v>
      </c>
      <c r="B54" s="13" t="s">
        <v>19</v>
      </c>
      <c r="C54" s="14" t="s">
        <v>2</v>
      </c>
      <c r="D54" s="14" t="s">
        <v>20</v>
      </c>
      <c r="E54" s="14" t="s">
        <v>21</v>
      </c>
    </row>
    <row r="55" spans="1:5" ht="14.25">
      <c r="A55" s="15">
        <v>1</v>
      </c>
      <c r="B55" s="23"/>
      <c r="C55" s="15" t="s">
        <v>23</v>
      </c>
      <c r="D55" s="15"/>
      <c r="E55" s="15"/>
    </row>
    <row r="56" spans="1:5" ht="14.25">
      <c r="A56" s="15">
        <v>2</v>
      </c>
      <c r="B56" s="16"/>
      <c r="C56" s="16" t="s">
        <v>23</v>
      </c>
      <c r="D56" s="16"/>
      <c r="E56" s="16"/>
    </row>
    <row r="57" spans="1:5" ht="14.25">
      <c r="A57" s="15">
        <v>3</v>
      </c>
      <c r="B57" s="16"/>
      <c r="C57" s="16" t="s">
        <v>23</v>
      </c>
      <c r="D57" s="16"/>
      <c r="E57" s="16"/>
    </row>
    <row r="58" spans="1:5" ht="14.25">
      <c r="A58" s="15">
        <v>4</v>
      </c>
      <c r="B58" s="16"/>
      <c r="C58" s="16"/>
      <c r="D58" s="16"/>
      <c r="E58" s="16"/>
    </row>
    <row r="59" spans="1:5" ht="14.25">
      <c r="A59" s="15">
        <v>5</v>
      </c>
      <c r="B59" s="16"/>
      <c r="C59" s="16"/>
      <c r="D59" s="16"/>
      <c r="E59" s="16"/>
    </row>
    <row r="60" spans="1:5" ht="15">
      <c r="A60" s="17"/>
      <c r="B60" s="18" t="s">
        <v>28</v>
      </c>
      <c r="C60" s="17"/>
      <c r="D60" s="17"/>
      <c r="E60" s="17">
        <f>E55+E56+E57+E58+E59</f>
        <v>0</v>
      </c>
    </row>
    <row r="61" spans="1:5" s="11" customFormat="1" ht="18">
      <c r="A61" s="38"/>
      <c r="B61" s="38"/>
      <c r="C61" s="38"/>
      <c r="D61" s="38"/>
      <c r="E61" s="38"/>
    </row>
    <row r="62" spans="1:5" ht="15.75">
      <c r="A62" s="12" t="s">
        <v>1</v>
      </c>
      <c r="B62" s="13" t="s">
        <v>19</v>
      </c>
      <c r="C62" s="14" t="s">
        <v>2</v>
      </c>
      <c r="D62" s="14" t="s">
        <v>20</v>
      </c>
      <c r="E62" s="14" t="s">
        <v>21</v>
      </c>
    </row>
    <row r="63" spans="1:5" ht="14.25">
      <c r="A63" s="15">
        <v>1</v>
      </c>
      <c r="B63" s="23"/>
      <c r="C63" s="15" t="s">
        <v>23</v>
      </c>
      <c r="D63" s="15"/>
      <c r="E63" s="15"/>
    </row>
    <row r="64" spans="1:5" ht="14.25">
      <c r="A64" s="15">
        <v>2</v>
      </c>
      <c r="B64" s="16"/>
      <c r="C64" s="15" t="s">
        <v>23</v>
      </c>
      <c r="D64" s="16"/>
      <c r="E64" s="16"/>
    </row>
    <row r="65" spans="1:5" ht="14.25">
      <c r="A65" s="15">
        <v>3</v>
      </c>
      <c r="B65" s="16"/>
      <c r="C65" s="15"/>
      <c r="D65" s="16"/>
      <c r="E65" s="16"/>
    </row>
    <row r="66" spans="1:5" ht="14.25">
      <c r="A66" s="15">
        <v>4</v>
      </c>
      <c r="B66" s="16"/>
      <c r="C66" s="15"/>
      <c r="D66" s="16"/>
      <c r="E66" s="16"/>
    </row>
    <row r="67" spans="1:5" ht="14.25">
      <c r="A67" s="15">
        <v>5</v>
      </c>
      <c r="B67" s="16"/>
      <c r="C67" s="16"/>
      <c r="D67" s="16"/>
      <c r="E67" s="16"/>
    </row>
    <row r="68" spans="1:5" ht="15">
      <c r="A68" s="17"/>
      <c r="B68" s="18" t="s">
        <v>28</v>
      </c>
      <c r="C68" s="17"/>
      <c r="D68" s="17"/>
      <c r="E68" s="17">
        <f>E63+E64+E65+E66+E67</f>
        <v>0</v>
      </c>
    </row>
    <row r="70" spans="1:5" s="11" customFormat="1" ht="18">
      <c r="A70" s="38"/>
      <c r="B70" s="38"/>
      <c r="C70" s="38"/>
      <c r="D70" s="38"/>
      <c r="E70" s="38"/>
    </row>
    <row r="71" spans="1:5" ht="15.75">
      <c r="A71" s="12" t="s">
        <v>1</v>
      </c>
      <c r="B71" s="13" t="s">
        <v>19</v>
      </c>
      <c r="C71" s="14" t="s">
        <v>2</v>
      </c>
      <c r="D71" s="14" t="s">
        <v>20</v>
      </c>
      <c r="E71" s="14" t="s">
        <v>21</v>
      </c>
    </row>
    <row r="72" spans="1:5" ht="14.25">
      <c r="A72" s="15">
        <v>1</v>
      </c>
      <c r="B72" s="23"/>
      <c r="C72" s="15" t="s">
        <v>23</v>
      </c>
      <c r="D72" s="15"/>
      <c r="E72" s="15"/>
    </row>
    <row r="73" spans="1:5" ht="14.25">
      <c r="A73" s="15">
        <v>2</v>
      </c>
      <c r="B73" s="23"/>
      <c r="C73" s="15" t="s">
        <v>23</v>
      </c>
      <c r="D73" s="15"/>
      <c r="E73" s="15"/>
    </row>
    <row r="74" spans="1:5" ht="14.25">
      <c r="A74" s="15">
        <v>3</v>
      </c>
      <c r="B74" s="23"/>
      <c r="C74" s="15" t="s">
        <v>23</v>
      </c>
      <c r="D74" s="15"/>
      <c r="E74" s="15"/>
    </row>
    <row r="75" spans="1:5" ht="15">
      <c r="A75" s="17"/>
      <c r="B75" s="18" t="s">
        <v>28</v>
      </c>
      <c r="C75" s="17"/>
      <c r="D75" s="17"/>
      <c r="E75" s="17">
        <f>SUM(E72:E74)</f>
        <v>0</v>
      </c>
    </row>
    <row r="77" spans="1:5" ht="18">
      <c r="A77" s="40"/>
      <c r="B77" s="40"/>
      <c r="C77" s="40"/>
      <c r="D77" s="40"/>
      <c r="E77" s="40"/>
    </row>
    <row r="78" spans="1:5" ht="15.75">
      <c r="A78" s="12" t="s">
        <v>1</v>
      </c>
      <c r="B78" s="13" t="s">
        <v>19</v>
      </c>
      <c r="C78" s="14" t="s">
        <v>2</v>
      </c>
      <c r="D78" s="14" t="s">
        <v>20</v>
      </c>
      <c r="E78" s="14" t="s">
        <v>21</v>
      </c>
    </row>
    <row r="79" spans="1:5" ht="14.25">
      <c r="A79" s="15">
        <v>1</v>
      </c>
      <c r="B79" s="23"/>
      <c r="C79" s="15" t="s">
        <v>23</v>
      </c>
      <c r="D79" s="15"/>
      <c r="E79" s="15"/>
    </row>
    <row r="80" spans="1:5" ht="14.25">
      <c r="A80" s="15">
        <v>2</v>
      </c>
      <c r="B80" s="23"/>
      <c r="C80" s="15" t="s">
        <v>23</v>
      </c>
      <c r="D80" s="15"/>
      <c r="E80" s="15"/>
    </row>
    <row r="81" spans="1:5" ht="15">
      <c r="A81" s="17"/>
      <c r="B81" s="18" t="s">
        <v>28</v>
      </c>
      <c r="C81" s="17"/>
      <c r="D81" s="17"/>
      <c r="E81" s="17">
        <f>E79+E80</f>
        <v>0</v>
      </c>
    </row>
    <row r="83" spans="1:5" ht="15">
      <c r="A83" s="25"/>
      <c r="B83" s="26" t="s">
        <v>44</v>
      </c>
      <c r="C83" s="25"/>
      <c r="D83" s="25"/>
      <c r="E83" s="25">
        <f>E5+E10+E17+E26+E33+E39+E46+E52+E60+E81+E68</f>
        <v>110952.09</v>
      </c>
    </row>
  </sheetData>
  <sheetProtection selectLockedCells="1" selectUnlockedCells="1"/>
  <mergeCells count="12">
    <mergeCell ref="A40:E40"/>
    <mergeCell ref="A47:E47"/>
    <mergeCell ref="A53:E53"/>
    <mergeCell ref="A61:E61"/>
    <mergeCell ref="A70:E70"/>
    <mergeCell ref="A77:E77"/>
    <mergeCell ref="A1:E1"/>
    <mergeCell ref="A7:E7"/>
    <mergeCell ref="A12:E12"/>
    <mergeCell ref="A19:E19"/>
    <mergeCell ref="A28:E28"/>
    <mergeCell ref="A35:E35"/>
  </mergeCells>
  <printOptions/>
  <pageMargins left="0.19652777777777777" right="0.19652777777777777" top="0.4618055555555556" bottom="0.4618055555555556" header="0.19652777777777777" footer="0.19652777777777777"/>
  <pageSetup horizontalDpi="300" verticalDpi="300" orientation="portrait" paperSize="9" scale="70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102"/>
  <sheetViews>
    <sheetView zoomScale="80" zoomScaleNormal="80" zoomScalePageLayoutView="0" workbookViewId="0" topLeftCell="A67">
      <selection activeCell="E83" sqref="E83"/>
    </sheetView>
  </sheetViews>
  <sheetFormatPr defaultColWidth="11.57421875" defaultRowHeight="12.75"/>
  <cols>
    <col min="1" max="1" width="8.7109375" style="0" customWidth="1"/>
    <col min="2" max="2" width="37.421875" style="10" customWidth="1"/>
    <col min="3" max="3" width="23.57421875" style="0" customWidth="1"/>
    <col min="4" max="4" width="34.7109375" style="0" customWidth="1"/>
    <col min="5" max="5" width="20.00390625" style="0" customWidth="1"/>
  </cols>
  <sheetData>
    <row r="1" spans="1:5" ht="20.25" customHeight="1">
      <c r="A1" s="37" t="s">
        <v>18</v>
      </c>
      <c r="B1" s="37"/>
      <c r="C1" s="37"/>
      <c r="D1" s="37"/>
      <c r="E1" s="37"/>
    </row>
    <row r="2" spans="1:5" ht="15.75">
      <c r="A2" s="12" t="s">
        <v>1</v>
      </c>
      <c r="B2" s="13" t="s">
        <v>19</v>
      </c>
      <c r="C2" s="14" t="s">
        <v>2</v>
      </c>
      <c r="D2" s="14" t="s">
        <v>20</v>
      </c>
      <c r="E2" s="14" t="s">
        <v>21</v>
      </c>
    </row>
    <row r="3" spans="1:5" ht="44.25" customHeight="1">
      <c r="A3" s="15">
        <v>1</v>
      </c>
      <c r="B3" s="23" t="s">
        <v>45</v>
      </c>
      <c r="C3" s="16" t="s">
        <v>23</v>
      </c>
      <c r="D3" s="22" t="s">
        <v>46</v>
      </c>
      <c r="E3" s="22">
        <f>1001.97</f>
        <v>1001.97</v>
      </c>
    </row>
    <row r="4" spans="1:5" ht="28.5">
      <c r="A4" s="15">
        <v>2</v>
      </c>
      <c r="B4" s="23" t="s">
        <v>47</v>
      </c>
      <c r="C4" s="16" t="s">
        <v>23</v>
      </c>
      <c r="D4" s="22"/>
      <c r="E4" s="22">
        <f>3177.09</f>
        <v>3177.09</v>
      </c>
    </row>
    <row r="5" spans="1:5" ht="28.5">
      <c r="A5" s="15">
        <v>3</v>
      </c>
      <c r="B5" s="23" t="s">
        <v>48</v>
      </c>
      <c r="C5" s="16" t="s">
        <v>23</v>
      </c>
      <c r="D5" s="22"/>
      <c r="E5" s="22">
        <f>753.74</f>
        <v>753.74</v>
      </c>
    </row>
    <row r="6" spans="1:5" ht="14.25">
      <c r="A6" s="15">
        <v>4</v>
      </c>
      <c r="B6" s="16" t="s">
        <v>49</v>
      </c>
      <c r="C6" s="15" t="s">
        <v>23</v>
      </c>
      <c r="D6" s="15" t="s">
        <v>50</v>
      </c>
      <c r="E6" s="15">
        <f>1228</f>
        <v>1228</v>
      </c>
    </row>
    <row r="7" spans="1:5" ht="14.25">
      <c r="A7" s="15"/>
      <c r="B7" s="16"/>
      <c r="C7" s="15"/>
      <c r="D7" s="15"/>
      <c r="E7" s="15"/>
    </row>
    <row r="8" spans="1:5" ht="15">
      <c r="A8" s="17"/>
      <c r="B8" s="18" t="s">
        <v>28</v>
      </c>
      <c r="C8" s="17"/>
      <c r="D8" s="17"/>
      <c r="E8" s="17">
        <f>SUM(E3:E7)</f>
        <v>6160.8</v>
      </c>
    </row>
    <row r="9" spans="1:5" ht="12.75">
      <c r="A9" s="9"/>
      <c r="B9" s="27"/>
      <c r="C9" s="9"/>
      <c r="D9" s="9"/>
      <c r="E9" s="9"/>
    </row>
    <row r="10" spans="1:5" ht="20.25" customHeight="1">
      <c r="A10" s="40" t="s">
        <v>51</v>
      </c>
      <c r="B10" s="40"/>
      <c r="C10" s="40"/>
      <c r="D10" s="40"/>
      <c r="E10" s="40"/>
    </row>
    <row r="11" spans="1:5" ht="15.75">
      <c r="A11" s="12" t="s">
        <v>1</v>
      </c>
      <c r="B11" s="13" t="s">
        <v>19</v>
      </c>
      <c r="C11" s="14" t="s">
        <v>2</v>
      </c>
      <c r="D11" s="14" t="s">
        <v>20</v>
      </c>
      <c r="E11" s="14" t="s">
        <v>21</v>
      </c>
    </row>
    <row r="12" spans="1:5" ht="14.25">
      <c r="A12" s="15">
        <v>1</v>
      </c>
      <c r="B12" s="23" t="s">
        <v>49</v>
      </c>
      <c r="C12" s="16" t="s">
        <v>23</v>
      </c>
      <c r="D12" s="22" t="s">
        <v>50</v>
      </c>
      <c r="E12" s="22">
        <f>1228</f>
        <v>1228</v>
      </c>
    </row>
    <row r="13" spans="1:5" ht="14.25">
      <c r="A13" s="15">
        <v>2</v>
      </c>
      <c r="B13" s="23" t="s">
        <v>52</v>
      </c>
      <c r="C13" s="15" t="s">
        <v>23</v>
      </c>
      <c r="D13" s="15" t="s">
        <v>53</v>
      </c>
      <c r="E13" s="15">
        <f>794.44</f>
        <v>794.44</v>
      </c>
    </row>
    <row r="14" spans="1:5" ht="16.5" customHeight="1">
      <c r="A14" s="15">
        <v>3</v>
      </c>
      <c r="B14" s="16"/>
      <c r="C14" s="15"/>
      <c r="D14" s="15"/>
      <c r="E14" s="15"/>
    </row>
    <row r="15" spans="1:5" ht="33" customHeight="1">
      <c r="A15" s="15"/>
      <c r="B15" s="16"/>
      <c r="C15" s="15"/>
      <c r="D15" s="15"/>
      <c r="E15" s="15"/>
    </row>
    <row r="16" spans="1:5" ht="15">
      <c r="A16" s="17"/>
      <c r="B16" s="18" t="s">
        <v>28</v>
      </c>
      <c r="C16" s="17"/>
      <c r="D16" s="17"/>
      <c r="E16" s="17">
        <f>E12+E13+E14+E15</f>
        <v>2022.44</v>
      </c>
    </row>
    <row r="17" spans="1:5" ht="12.75">
      <c r="A17" s="9"/>
      <c r="B17" s="27"/>
      <c r="C17" s="9"/>
      <c r="D17" s="9"/>
      <c r="E17" s="9"/>
    </row>
    <row r="18" spans="1:5" s="11" customFormat="1" ht="17.25" customHeight="1">
      <c r="A18" s="38" t="s">
        <v>32</v>
      </c>
      <c r="B18" s="38"/>
      <c r="C18" s="38"/>
      <c r="D18" s="38"/>
      <c r="E18" s="38"/>
    </row>
    <row r="19" spans="1:5" ht="15.75">
      <c r="A19" s="12" t="s">
        <v>1</v>
      </c>
      <c r="B19" s="13" t="s">
        <v>19</v>
      </c>
      <c r="C19" s="14" t="s">
        <v>2</v>
      </c>
      <c r="D19" s="14" t="s">
        <v>20</v>
      </c>
      <c r="E19" s="14" t="s">
        <v>21</v>
      </c>
    </row>
    <row r="20" spans="1:5" ht="14.25">
      <c r="A20" s="15">
        <v>1</v>
      </c>
      <c r="B20" s="16" t="s">
        <v>54</v>
      </c>
      <c r="C20" s="15" t="s">
        <v>23</v>
      </c>
      <c r="D20" s="15" t="s">
        <v>55</v>
      </c>
      <c r="E20" s="15">
        <f>682.15</f>
        <v>682.15</v>
      </c>
    </row>
    <row r="21" spans="1:5" ht="14.25">
      <c r="A21" s="15">
        <v>2</v>
      </c>
      <c r="B21" s="23" t="s">
        <v>49</v>
      </c>
      <c r="C21" s="15" t="s">
        <v>23</v>
      </c>
      <c r="D21" s="22" t="s">
        <v>50</v>
      </c>
      <c r="E21" s="22">
        <f>1228</f>
        <v>1228</v>
      </c>
    </row>
    <row r="22" spans="1:5" ht="14.25">
      <c r="A22" s="15">
        <v>3</v>
      </c>
      <c r="B22" s="24"/>
      <c r="C22" s="15"/>
      <c r="D22" s="15"/>
      <c r="E22" s="15"/>
    </row>
    <row r="23" spans="1:5" ht="15">
      <c r="A23" s="17"/>
      <c r="B23" s="18" t="s">
        <v>28</v>
      </c>
      <c r="C23" s="17"/>
      <c r="D23" s="17"/>
      <c r="E23" s="17">
        <f>E20+E21+E22</f>
        <v>1910.15</v>
      </c>
    </row>
    <row r="24" spans="1:5" ht="12.75">
      <c r="A24" s="9"/>
      <c r="B24" s="27"/>
      <c r="C24" s="9"/>
      <c r="D24" s="9"/>
      <c r="E24" s="9"/>
    </row>
    <row r="25" spans="1:5" s="11" customFormat="1" ht="18">
      <c r="A25" s="38" t="s">
        <v>56</v>
      </c>
      <c r="B25" s="38"/>
      <c r="C25" s="38"/>
      <c r="D25" s="38"/>
      <c r="E25" s="38"/>
    </row>
    <row r="26" spans="1:5" ht="15.75">
      <c r="A26" s="12" t="s">
        <v>1</v>
      </c>
      <c r="B26" s="13" t="s">
        <v>19</v>
      </c>
      <c r="C26" s="14" t="s">
        <v>2</v>
      </c>
      <c r="D26" s="14" t="s">
        <v>20</v>
      </c>
      <c r="E26" s="14" t="s">
        <v>21</v>
      </c>
    </row>
    <row r="27" spans="1:5" ht="14.25">
      <c r="A27" s="15">
        <v>1</v>
      </c>
      <c r="B27" s="23" t="s">
        <v>49</v>
      </c>
      <c r="C27" s="15" t="s">
        <v>23</v>
      </c>
      <c r="D27" s="22" t="s">
        <v>50</v>
      </c>
      <c r="E27" s="22">
        <f>1228</f>
        <v>1228</v>
      </c>
    </row>
    <row r="28" spans="1:5" ht="42.75">
      <c r="A28" s="15">
        <v>2</v>
      </c>
      <c r="B28" s="23" t="s">
        <v>57</v>
      </c>
      <c r="C28" s="16" t="s">
        <v>23</v>
      </c>
      <c r="D28" s="22"/>
      <c r="E28" s="22">
        <v>1204.13</v>
      </c>
    </row>
    <row r="29" spans="1:5" ht="14.25">
      <c r="A29" s="15">
        <v>3</v>
      </c>
      <c r="B29" s="23" t="s">
        <v>58</v>
      </c>
      <c r="C29" s="16" t="s">
        <v>23</v>
      </c>
      <c r="D29" s="15" t="s">
        <v>59</v>
      </c>
      <c r="E29" s="15">
        <v>816.31</v>
      </c>
    </row>
    <row r="30" spans="1:5" ht="14.25">
      <c r="A30" s="15">
        <v>4</v>
      </c>
      <c r="B30" s="23"/>
      <c r="C30" s="16"/>
      <c r="D30" s="15"/>
      <c r="E30" s="15"/>
    </row>
    <row r="31" spans="1:5" ht="14.25">
      <c r="A31" s="15">
        <v>5</v>
      </c>
      <c r="B31" s="23"/>
      <c r="C31" s="15"/>
      <c r="D31" s="15"/>
      <c r="E31" s="15"/>
    </row>
    <row r="32" spans="1:5" ht="15">
      <c r="A32" s="17"/>
      <c r="B32" s="18" t="s">
        <v>28</v>
      </c>
      <c r="C32" s="17"/>
      <c r="D32" s="17"/>
      <c r="E32" s="17">
        <f>E28+E31+E29+E30+E27</f>
        <v>3248.44</v>
      </c>
    </row>
    <row r="33" spans="1:5" s="11" customFormat="1" ht="18">
      <c r="A33" s="39" t="s">
        <v>60</v>
      </c>
      <c r="B33" s="39"/>
      <c r="C33" s="39"/>
      <c r="D33" s="39"/>
      <c r="E33" s="39"/>
    </row>
    <row r="34" spans="1:5" ht="15.75">
      <c r="A34" s="12" t="s">
        <v>1</v>
      </c>
      <c r="B34" s="13" t="s">
        <v>19</v>
      </c>
      <c r="C34" s="14" t="s">
        <v>2</v>
      </c>
      <c r="D34" s="14" t="s">
        <v>20</v>
      </c>
      <c r="E34" s="14" t="s">
        <v>21</v>
      </c>
    </row>
    <row r="35" spans="1:5" ht="14.25">
      <c r="A35" s="15">
        <v>1</v>
      </c>
      <c r="B35" s="23" t="s">
        <v>49</v>
      </c>
      <c r="C35" s="15" t="s">
        <v>23</v>
      </c>
      <c r="D35" s="22" t="s">
        <v>50</v>
      </c>
      <c r="E35" s="22">
        <f>1228</f>
        <v>1228</v>
      </c>
    </row>
    <row r="36" spans="1:5" ht="18" customHeight="1">
      <c r="A36" s="15">
        <v>2</v>
      </c>
      <c r="B36" s="23" t="s">
        <v>61</v>
      </c>
      <c r="C36" s="16" t="s">
        <v>23</v>
      </c>
      <c r="D36" s="22"/>
      <c r="E36" s="22">
        <v>8040.66</v>
      </c>
    </row>
    <row r="37" spans="1:5" ht="42.75">
      <c r="A37" s="15">
        <v>3</v>
      </c>
      <c r="B37" s="23" t="s">
        <v>62</v>
      </c>
      <c r="C37" s="16" t="s">
        <v>23</v>
      </c>
      <c r="D37" s="22"/>
      <c r="E37" s="22">
        <v>11287.3</v>
      </c>
    </row>
    <row r="38" spans="1:5" ht="28.5">
      <c r="A38" s="15">
        <v>4</v>
      </c>
      <c r="B38" s="23" t="s">
        <v>63</v>
      </c>
      <c r="C38" s="16" t="s">
        <v>23</v>
      </c>
      <c r="D38" s="22" t="s">
        <v>64</v>
      </c>
      <c r="E38" s="22">
        <v>1513.65</v>
      </c>
    </row>
    <row r="39" spans="1:5" ht="14.25">
      <c r="A39" s="15">
        <v>5</v>
      </c>
      <c r="B39" s="16"/>
      <c r="C39" s="16"/>
      <c r="D39" s="22"/>
      <c r="E39" s="22"/>
    </row>
    <row r="40" spans="1:5" ht="15">
      <c r="A40" s="17"/>
      <c r="B40" s="18" t="s">
        <v>28</v>
      </c>
      <c r="C40" s="17"/>
      <c r="D40" s="17"/>
      <c r="E40" s="17">
        <f>E36+E39+E37+E38+E35</f>
        <v>22069.61</v>
      </c>
    </row>
    <row r="41" spans="1:5" ht="18">
      <c r="A41" s="41" t="s">
        <v>65</v>
      </c>
      <c r="B41" s="41"/>
      <c r="C41" s="41"/>
      <c r="D41" s="41"/>
      <c r="E41" s="41"/>
    </row>
    <row r="42" spans="1:5" ht="15.75">
      <c r="A42" s="12" t="s">
        <v>1</v>
      </c>
      <c r="B42" s="13" t="s">
        <v>19</v>
      </c>
      <c r="C42" s="14" t="s">
        <v>2</v>
      </c>
      <c r="D42" s="14" t="s">
        <v>20</v>
      </c>
      <c r="E42" s="14" t="s">
        <v>21</v>
      </c>
    </row>
    <row r="43" spans="1:5" ht="14.25">
      <c r="A43" s="15">
        <v>1</v>
      </c>
      <c r="B43" s="23" t="s">
        <v>49</v>
      </c>
      <c r="C43" s="15" t="s">
        <v>23</v>
      </c>
      <c r="D43" s="22" t="s">
        <v>50</v>
      </c>
      <c r="E43" s="22">
        <f>1228</f>
        <v>1228</v>
      </c>
    </row>
    <row r="44" spans="1:5" ht="30.75" customHeight="1">
      <c r="A44" s="15">
        <v>2</v>
      </c>
      <c r="B44" s="24" t="s">
        <v>66</v>
      </c>
      <c r="C44" s="16" t="s">
        <v>23</v>
      </c>
      <c r="D44" s="22"/>
      <c r="E44" s="22">
        <v>655.2</v>
      </c>
    </row>
    <row r="45" spans="1:5" ht="14.25">
      <c r="A45" s="15">
        <v>3</v>
      </c>
      <c r="B45" s="16"/>
      <c r="C45" s="16"/>
      <c r="D45" s="22"/>
      <c r="E45" s="22"/>
    </row>
    <row r="46" spans="1:5" ht="19.5" customHeight="1">
      <c r="A46" s="15">
        <v>4</v>
      </c>
      <c r="B46" s="23"/>
      <c r="C46" s="16" t="s">
        <v>23</v>
      </c>
      <c r="D46" s="22"/>
      <c r="E46" s="22"/>
    </row>
    <row r="47" spans="1:5" ht="14.25">
      <c r="A47" s="15">
        <v>5</v>
      </c>
      <c r="B47" s="23"/>
      <c r="C47" s="16" t="s">
        <v>23</v>
      </c>
      <c r="D47" s="22"/>
      <c r="E47" s="22"/>
    </row>
    <row r="48" spans="1:5" ht="15">
      <c r="A48" s="17"/>
      <c r="B48" s="18" t="s">
        <v>28</v>
      </c>
      <c r="C48" s="17"/>
      <c r="D48" s="17"/>
      <c r="E48" s="17">
        <f>E44+E47+E45+E46+E43</f>
        <v>1883.2</v>
      </c>
    </row>
    <row r="50" spans="1:5" ht="18">
      <c r="A50" s="41" t="s">
        <v>67</v>
      </c>
      <c r="B50" s="41"/>
      <c r="C50" s="41"/>
      <c r="D50" s="41"/>
      <c r="E50" s="41"/>
    </row>
    <row r="51" spans="1:5" ht="15.75">
      <c r="A51" s="12" t="s">
        <v>1</v>
      </c>
      <c r="B51" s="13" t="s">
        <v>19</v>
      </c>
      <c r="C51" s="14" t="s">
        <v>2</v>
      </c>
      <c r="D51" s="14" t="s">
        <v>20</v>
      </c>
      <c r="E51" s="14" t="s">
        <v>21</v>
      </c>
    </row>
    <row r="52" spans="1:5" ht="28.5">
      <c r="A52" s="15">
        <v>1</v>
      </c>
      <c r="B52" s="16" t="s">
        <v>68</v>
      </c>
      <c r="C52" s="16" t="s">
        <v>23</v>
      </c>
      <c r="D52" s="22" t="s">
        <v>50</v>
      </c>
      <c r="E52" s="22">
        <v>1228</v>
      </c>
    </row>
    <row r="53" spans="1:5" ht="18" customHeight="1">
      <c r="A53" s="15">
        <v>2</v>
      </c>
      <c r="B53" s="24"/>
      <c r="C53" s="22"/>
      <c r="D53" s="22"/>
      <c r="E53" s="22"/>
    </row>
    <row r="54" spans="1:5" ht="19.5" customHeight="1">
      <c r="A54" s="15">
        <v>3</v>
      </c>
      <c r="B54" s="16"/>
      <c r="C54" s="16"/>
      <c r="D54" s="22"/>
      <c r="E54" s="22"/>
    </row>
    <row r="55" spans="1:5" ht="14.25">
      <c r="A55" s="15">
        <v>4</v>
      </c>
      <c r="B55" s="16"/>
      <c r="C55" s="16"/>
      <c r="D55" s="22"/>
      <c r="E55" s="22"/>
    </row>
    <row r="56" spans="1:5" ht="14.25">
      <c r="A56" s="15">
        <v>5</v>
      </c>
      <c r="B56" s="16"/>
      <c r="C56" s="16"/>
      <c r="D56" s="22"/>
      <c r="E56" s="22"/>
    </row>
    <row r="57" spans="1:5" ht="14.25">
      <c r="A57" s="15">
        <v>6</v>
      </c>
      <c r="B57" s="16"/>
      <c r="C57" s="16"/>
      <c r="D57" s="22"/>
      <c r="E57" s="22"/>
    </row>
    <row r="58" spans="1:5" ht="15">
      <c r="A58" s="17"/>
      <c r="B58" s="18" t="s">
        <v>28</v>
      </c>
      <c r="C58" s="17"/>
      <c r="D58" s="17"/>
      <c r="E58" s="17">
        <f>E53+E56+E54+E55+E52+E57</f>
        <v>1228</v>
      </c>
    </row>
    <row r="60" spans="1:5" ht="18">
      <c r="A60" s="41" t="s">
        <v>69</v>
      </c>
      <c r="B60" s="41"/>
      <c r="C60" s="41"/>
      <c r="D60" s="41"/>
      <c r="E60" s="41"/>
    </row>
    <row r="61" spans="1:5" ht="15.75">
      <c r="A61" s="12" t="s">
        <v>1</v>
      </c>
      <c r="B61" s="13" t="s">
        <v>19</v>
      </c>
      <c r="C61" s="14" t="s">
        <v>2</v>
      </c>
      <c r="D61" s="14" t="s">
        <v>20</v>
      </c>
      <c r="E61" s="14" t="s">
        <v>21</v>
      </c>
    </row>
    <row r="62" spans="1:5" ht="14.25">
      <c r="A62" s="15">
        <v>1</v>
      </c>
      <c r="B62" s="28" t="s">
        <v>61</v>
      </c>
      <c r="C62" s="16" t="s">
        <v>23</v>
      </c>
      <c r="D62" s="22"/>
      <c r="E62" s="22">
        <v>8268.43</v>
      </c>
    </row>
    <row r="63" spans="1:5" ht="28.5">
      <c r="A63" s="15">
        <v>2</v>
      </c>
      <c r="B63" s="16" t="s">
        <v>68</v>
      </c>
      <c r="C63" s="16" t="s">
        <v>23</v>
      </c>
      <c r="D63" s="22" t="s">
        <v>50</v>
      </c>
      <c r="E63" s="22">
        <v>1228</v>
      </c>
    </row>
    <row r="64" spans="1:5" ht="14.25">
      <c r="A64" s="15">
        <v>3</v>
      </c>
      <c r="B64" s="29"/>
      <c r="C64" s="16"/>
      <c r="D64" s="22"/>
      <c r="E64" s="22"/>
    </row>
    <row r="65" spans="1:5" ht="14.25">
      <c r="A65" s="15">
        <v>4</v>
      </c>
      <c r="B65" s="16"/>
      <c r="C65" s="16"/>
      <c r="D65" s="22"/>
      <c r="E65" s="22"/>
    </row>
    <row r="66" spans="1:5" ht="14.25">
      <c r="A66" s="15">
        <v>5</v>
      </c>
      <c r="B66" s="16"/>
      <c r="C66" s="16"/>
      <c r="D66" s="22"/>
      <c r="E66" s="22"/>
    </row>
    <row r="67" spans="1:5" ht="15">
      <c r="A67" s="17"/>
      <c r="B67" s="18" t="s">
        <v>28</v>
      </c>
      <c r="C67" s="17"/>
      <c r="D67" s="17"/>
      <c r="E67" s="17">
        <f>E63+E66+E64+E65+E62</f>
        <v>9496.43</v>
      </c>
    </row>
    <row r="69" spans="1:5" ht="18">
      <c r="A69" s="41" t="s">
        <v>70</v>
      </c>
      <c r="B69" s="41"/>
      <c r="C69" s="41"/>
      <c r="D69" s="41"/>
      <c r="E69" s="41"/>
    </row>
    <row r="70" spans="1:5" ht="15.75">
      <c r="A70" s="12" t="s">
        <v>1</v>
      </c>
      <c r="B70" s="13" t="s">
        <v>19</v>
      </c>
      <c r="C70" s="14" t="s">
        <v>2</v>
      </c>
      <c r="D70" s="14" t="s">
        <v>20</v>
      </c>
      <c r="E70" s="14" t="s">
        <v>21</v>
      </c>
    </row>
    <row r="71" spans="1:5" ht="28.5">
      <c r="A71" s="15">
        <v>1</v>
      </c>
      <c r="B71" s="16" t="s">
        <v>68</v>
      </c>
      <c r="C71" s="16" t="s">
        <v>23</v>
      </c>
      <c r="D71" s="22" t="s">
        <v>50</v>
      </c>
      <c r="E71" s="22">
        <v>1228</v>
      </c>
    </row>
    <row r="72" spans="1:5" ht="14.25">
      <c r="A72" s="15">
        <v>2</v>
      </c>
      <c r="B72" s="23"/>
      <c r="C72" s="16"/>
      <c r="D72" s="22"/>
      <c r="E72" s="22"/>
    </row>
    <row r="73" spans="1:5" ht="14.25">
      <c r="A73" s="15">
        <v>3</v>
      </c>
      <c r="B73" s="24"/>
      <c r="C73" s="22" t="s">
        <v>23</v>
      </c>
      <c r="D73" s="22"/>
      <c r="E73" s="22"/>
    </row>
    <row r="74" spans="1:5" ht="14.25">
      <c r="A74" s="15">
        <v>4</v>
      </c>
      <c r="B74" s="16"/>
      <c r="C74" s="16"/>
      <c r="D74" s="22"/>
      <c r="E74" s="22"/>
    </row>
    <row r="75" spans="1:5" ht="14.25">
      <c r="A75" s="15">
        <v>5</v>
      </c>
      <c r="B75" s="16"/>
      <c r="C75" s="16"/>
      <c r="D75" s="22"/>
      <c r="E75" s="22"/>
    </row>
    <row r="76" spans="1:5" ht="15">
      <c r="A76" s="17"/>
      <c r="B76" s="18" t="s">
        <v>28</v>
      </c>
      <c r="C76" s="17"/>
      <c r="D76" s="17"/>
      <c r="E76" s="17">
        <f>E72+E75+E73+E74+E71</f>
        <v>1228</v>
      </c>
    </row>
    <row r="78" spans="1:5" ht="18">
      <c r="A78" s="41" t="s">
        <v>71</v>
      </c>
      <c r="B78" s="41"/>
      <c r="C78" s="41"/>
      <c r="D78" s="41"/>
      <c r="E78" s="41"/>
    </row>
    <row r="79" spans="1:5" ht="15.75">
      <c r="A79" s="12" t="s">
        <v>1</v>
      </c>
      <c r="B79" s="13" t="s">
        <v>19</v>
      </c>
      <c r="C79" s="14" t="s">
        <v>2</v>
      </c>
      <c r="D79" s="14" t="s">
        <v>20</v>
      </c>
      <c r="E79" s="14" t="s">
        <v>21</v>
      </c>
    </row>
    <row r="80" spans="1:5" ht="28.5">
      <c r="A80" s="15">
        <v>1</v>
      </c>
      <c r="B80" s="16" t="s">
        <v>68</v>
      </c>
      <c r="C80" s="16" t="s">
        <v>23</v>
      </c>
      <c r="D80" s="22" t="s">
        <v>50</v>
      </c>
      <c r="E80" s="22">
        <v>1228</v>
      </c>
    </row>
    <row r="81" spans="1:5" ht="28.5">
      <c r="A81" s="15">
        <v>2</v>
      </c>
      <c r="B81" s="16" t="s">
        <v>72</v>
      </c>
      <c r="C81" s="16" t="s">
        <v>23</v>
      </c>
      <c r="D81" s="22" t="s">
        <v>73</v>
      </c>
      <c r="E81" s="22">
        <v>520.93</v>
      </c>
    </row>
    <row r="82" spans="1:5" ht="15">
      <c r="A82" s="17"/>
      <c r="B82" s="18" t="s">
        <v>28</v>
      </c>
      <c r="C82" s="17"/>
      <c r="D82" s="17"/>
      <c r="E82" s="17">
        <f>SUM(E80:E81)</f>
        <v>1748.9299999999998</v>
      </c>
    </row>
    <row r="84" spans="1:5" ht="18">
      <c r="A84" s="41" t="s">
        <v>74</v>
      </c>
      <c r="B84" s="41"/>
      <c r="C84" s="41"/>
      <c r="D84" s="41"/>
      <c r="E84" s="41"/>
    </row>
    <row r="85" spans="1:5" ht="15.75">
      <c r="A85" s="12" t="s">
        <v>1</v>
      </c>
      <c r="B85" s="13" t="s">
        <v>19</v>
      </c>
      <c r="C85" s="14" t="s">
        <v>2</v>
      </c>
      <c r="D85" s="14" t="s">
        <v>20</v>
      </c>
      <c r="E85" s="14" t="s">
        <v>21</v>
      </c>
    </row>
    <row r="86" spans="1:5" ht="14.25">
      <c r="A86" s="15">
        <v>1</v>
      </c>
      <c r="B86" s="28"/>
      <c r="C86" s="16" t="s">
        <v>23</v>
      </c>
      <c r="D86" s="22"/>
      <c r="E86" s="22"/>
    </row>
    <row r="87" spans="1:5" ht="14.25">
      <c r="A87" s="15">
        <v>2</v>
      </c>
      <c r="B87" s="23"/>
      <c r="C87" s="16" t="s">
        <v>23</v>
      </c>
      <c r="D87" s="30"/>
      <c r="E87" s="22"/>
    </row>
    <row r="88" spans="1:5" ht="14.25">
      <c r="A88" s="15">
        <v>3</v>
      </c>
      <c r="B88" s="23"/>
      <c r="C88" s="16" t="s">
        <v>23</v>
      </c>
      <c r="D88" s="22"/>
      <c r="E88" s="22"/>
    </row>
    <row r="89" spans="1:5" ht="14.25">
      <c r="A89" s="15">
        <v>4</v>
      </c>
      <c r="B89" s="24"/>
      <c r="C89" s="22"/>
      <c r="D89" s="22"/>
      <c r="E89" s="22"/>
    </row>
    <row r="90" spans="1:5" ht="14.25">
      <c r="A90" s="15"/>
      <c r="B90" s="16"/>
      <c r="C90" s="22"/>
      <c r="D90" s="22"/>
      <c r="E90" s="22"/>
    </row>
    <row r="91" spans="1:5" ht="15">
      <c r="A91" s="17"/>
      <c r="B91" s="18" t="s">
        <v>28</v>
      </c>
      <c r="C91" s="17"/>
      <c r="D91" s="17"/>
      <c r="E91" s="17">
        <f>SUM(E86:E90)</f>
        <v>0</v>
      </c>
    </row>
    <row r="93" spans="1:5" ht="18">
      <c r="A93" s="41" t="s">
        <v>75</v>
      </c>
      <c r="B93" s="41"/>
      <c r="C93" s="41"/>
      <c r="D93" s="41"/>
      <c r="E93" s="41"/>
    </row>
    <row r="94" spans="1:5" ht="15.75">
      <c r="A94" s="12" t="s">
        <v>1</v>
      </c>
      <c r="B94" s="13" t="s">
        <v>19</v>
      </c>
      <c r="C94" s="14" t="s">
        <v>2</v>
      </c>
      <c r="D94" s="14" t="s">
        <v>20</v>
      </c>
      <c r="E94" s="14" t="s">
        <v>21</v>
      </c>
    </row>
    <row r="95" spans="1:5" ht="14.25">
      <c r="A95" s="15">
        <v>1</v>
      </c>
      <c r="B95" s="28"/>
      <c r="C95" s="16" t="s">
        <v>23</v>
      </c>
      <c r="D95" s="22"/>
      <c r="E95" s="22"/>
    </row>
    <row r="96" spans="1:5" ht="14.25">
      <c r="A96" s="15">
        <v>2</v>
      </c>
      <c r="B96" s="23"/>
      <c r="C96" s="16" t="s">
        <v>23</v>
      </c>
      <c r="D96" s="16"/>
      <c r="E96" s="22"/>
    </row>
    <row r="97" spans="1:5" ht="14.25">
      <c r="A97" s="15">
        <v>3</v>
      </c>
      <c r="B97" s="23"/>
      <c r="C97" s="16" t="s">
        <v>23</v>
      </c>
      <c r="D97" s="22"/>
      <c r="E97" s="22"/>
    </row>
    <row r="98" spans="1:5" ht="14.25">
      <c r="A98" s="15">
        <v>4</v>
      </c>
      <c r="B98" s="24"/>
      <c r="C98" s="22"/>
      <c r="D98" s="22"/>
      <c r="E98" s="22"/>
    </row>
    <row r="99" spans="1:5" ht="14.25">
      <c r="A99" s="15"/>
      <c r="B99" s="16"/>
      <c r="C99" s="22"/>
      <c r="D99" s="22"/>
      <c r="E99" s="22"/>
    </row>
    <row r="100" spans="1:5" ht="15">
      <c r="A100" s="17"/>
      <c r="B100" s="18" t="s">
        <v>28</v>
      </c>
      <c r="C100" s="17"/>
      <c r="D100" s="17"/>
      <c r="E100" s="17">
        <f>SUM(E95:E99)</f>
        <v>0</v>
      </c>
    </row>
    <row r="102" spans="1:5" ht="15">
      <c r="A102" s="25"/>
      <c r="B102" s="26" t="s">
        <v>44</v>
      </c>
      <c r="C102" s="25"/>
      <c r="D102" s="25"/>
      <c r="E102" s="25">
        <f>E8+E16+E23+E32+E40+E48+E58+E67+E82+E91+E100+E76</f>
        <v>50996</v>
      </c>
    </row>
  </sheetData>
  <sheetProtection selectLockedCells="1" selectUnlockedCells="1"/>
  <mergeCells count="12">
    <mergeCell ref="A50:E50"/>
    <mergeCell ref="A60:E60"/>
    <mergeCell ref="A69:E69"/>
    <mergeCell ref="A78:E78"/>
    <mergeCell ref="A84:E84"/>
    <mergeCell ref="A93:E93"/>
    <mergeCell ref="A1:E1"/>
    <mergeCell ref="A10:E10"/>
    <mergeCell ref="A18:E18"/>
    <mergeCell ref="A25:E25"/>
    <mergeCell ref="A33:E33"/>
    <mergeCell ref="A41:E41"/>
  </mergeCells>
  <printOptions/>
  <pageMargins left="0.19652777777777777" right="0.19652777777777777" top="0.4618055555555556" bottom="0.4618055555555556" header="0.19652777777777777" footer="0.19652777777777777"/>
  <pageSetup horizontalDpi="300" verticalDpi="300" orientation="portrait" paperSize="9" scale="68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</cp:lastModifiedBy>
  <dcterms:modified xsi:type="dcterms:W3CDTF">2020-03-11T06:43:47Z</dcterms:modified>
  <cp:category/>
  <cp:version/>
  <cp:contentType/>
  <cp:contentStatus/>
</cp:coreProperties>
</file>